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Google Drive\Misrad Feb2019\חומר לעיבוד\"/>
    </mc:Choice>
  </mc:AlternateContent>
  <bookViews>
    <workbookView showHorizontalScroll="0" showVerticalScroll="0" showSheetTabs="0" xWindow="0" yWindow="0" windowWidth="20430" windowHeight="7695"/>
  </bookViews>
  <sheets>
    <sheet name="Expense Report" sheetId="1" r:id="rId1"/>
  </sheets>
  <definedNames>
    <definedName name="MileageRate">'Expense Report'!$L$5</definedName>
    <definedName name="_xlnm.Print_Titles" localSheetId="0">'Expense Report'!$13:$13</definedName>
  </definedNames>
  <calcPr calcId="152511"/>
</workbook>
</file>

<file path=xl/calcChain.xml><?xml version="1.0" encoding="utf-8"?>
<calcChain xmlns="http://schemas.openxmlformats.org/spreadsheetml/2006/main">
  <c r="C9" i="1" l="1"/>
  <c r="N15" i="1"/>
  <c r="K16" i="1"/>
  <c r="G16" i="1"/>
  <c r="F16" i="1"/>
  <c r="E16" i="1"/>
  <c r="D16" i="1"/>
  <c r="H16" i="1"/>
  <c r="I16" i="1"/>
  <c r="J14" i="1" l="1"/>
  <c r="J16" i="1" l="1"/>
  <c r="N14" i="1"/>
  <c r="N16" i="1" s="1"/>
  <c r="L7" i="1" s="1"/>
</calcChain>
</file>

<file path=xl/sharedStrings.xml><?xml version="1.0" encoding="utf-8"?>
<sst xmlns="http://schemas.openxmlformats.org/spreadsheetml/2006/main" count="29" uniqueCount="28">
  <si>
    <t>Name</t>
  </si>
  <si>
    <t>Date Submitted</t>
  </si>
  <si>
    <t>Department</t>
  </si>
  <si>
    <t>Period</t>
  </si>
  <si>
    <t>Authorized by</t>
  </si>
  <si>
    <t>Per Mile Reimbursement</t>
  </si>
  <si>
    <t>Total Reimbursement Due</t>
  </si>
  <si>
    <t>Date</t>
  </si>
  <si>
    <t>Description of Expense</t>
  </si>
  <si>
    <t>Airfare</t>
  </si>
  <si>
    <t>Lodging</t>
  </si>
  <si>
    <t>Meals &amp; Tips</t>
  </si>
  <si>
    <t>Conferences and Seminars</t>
  </si>
  <si>
    <t>Mileage Reimbursement</t>
  </si>
  <si>
    <t>Miscellaneous</t>
  </si>
  <si>
    <t>Currency Exchange  Rate</t>
  </si>
  <si>
    <t>Expense Currency</t>
  </si>
  <si>
    <t>Travel to client office</t>
  </si>
  <si>
    <t>USD</t>
  </si>
  <si>
    <t>Total</t>
  </si>
  <si>
    <t>Miles</t>
  </si>
  <si>
    <t>Kim Ambercrombie</t>
  </si>
  <si>
    <t>Sales</t>
  </si>
  <si>
    <t>Yossi Banai</t>
  </si>
  <si>
    <t xml:space="preserve"> </t>
  </si>
  <si>
    <t>Lunch with client</t>
  </si>
  <si>
    <t>Travel Expense Report</t>
  </si>
  <si>
    <t>Ground Transportation (Gas, Rental Car, Taxi)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</si>
</sst>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Calibri Light"/>
      <family val="2"/>
      <scheme val="minor"/>
    </font>
    <font>
      <sz val="10"/>
      <name val="Tahoma"/>
      <family val="2"/>
    </font>
    <font>
      <i/>
      <sz val="10"/>
      <name val="Calibri Light"/>
      <family val="1"/>
      <scheme val="minor"/>
    </font>
    <font>
      <i/>
      <sz val="10"/>
      <color theme="1" tint="4.9989318521683403E-2"/>
      <name val="Calibri Light"/>
      <family val="1"/>
      <scheme val="minor"/>
    </font>
    <font>
      <sz val="10"/>
      <color theme="1" tint="4.9989318521683403E-2"/>
      <name val="Calibri"/>
      <family val="2"/>
      <scheme val="major"/>
    </font>
    <font>
      <sz val="10"/>
      <color theme="1"/>
      <name val="Calibri"/>
      <family val="2"/>
      <scheme val="major"/>
    </font>
    <font>
      <sz val="10"/>
      <color theme="1"/>
      <name val="Calibri Light"/>
      <family val="2"/>
      <scheme val="minor"/>
    </font>
    <font>
      <sz val="22"/>
      <color theme="0"/>
      <name val="Calibri"/>
      <family val="2"/>
      <scheme val="major"/>
    </font>
    <font>
      <sz val="12"/>
      <color theme="0"/>
      <name val="Calibri Light"/>
      <family val="2"/>
      <scheme val="minor"/>
    </font>
    <font>
      <b/>
      <sz val="10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 indent="1"/>
    </xf>
    <xf numFmtId="14" fontId="4" fillId="0" borderId="5" xfId="0" applyNumberFormat="1" applyFont="1" applyBorder="1" applyAlignment="1">
      <alignment horizontal="left" vertical="center" indent="1"/>
    </xf>
    <xf numFmtId="0" fontId="0" fillId="0" borderId="0" xfId="0">
      <alignment vertical="center"/>
    </xf>
    <xf numFmtId="14" fontId="6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wrapText="1" indent="1"/>
    </xf>
    <xf numFmtId="164" fontId="6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14" fontId="6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0" fillId="3" borderId="0" xfId="0" applyFill="1">
      <alignment vertical="center"/>
    </xf>
    <xf numFmtId="0" fontId="8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 indent="1"/>
    </xf>
    <xf numFmtId="164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7" fillId="3" borderId="0" xfId="0" applyFont="1" applyFill="1" applyAlignment="1">
      <alignment vertical="center"/>
    </xf>
  </cellXfs>
  <cellStyles count="1">
    <cellStyle name="Normal" xfId="0" builtinId="0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ajor"/>
      </font>
    </dxf>
    <dxf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ajor"/>
      </font>
      <alignment vertical="top" textRotation="0" wrapText="1" indent="0" justifyLastLine="0" shrinkToFit="0" readingOrder="0"/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6795556505021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>
      <tableStyleElement type="wholeTable" dxfId="18"/>
      <tableStyleElement type="headerRow" dxfId="17"/>
      <tableStyleElement type="total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630381</xdr:colOff>
      <xdr:row>0</xdr:row>
      <xdr:rowOff>138545</xdr:rowOff>
    </xdr:from>
    <xdr:to>
      <xdr:col>3</xdr:col>
      <xdr:colOff>605270</xdr:colOff>
      <xdr:row>3</xdr:row>
      <xdr:rowOff>57150</xdr:rowOff>
    </xdr:to>
    <xdr:grpSp>
      <xdr:nvGrpSpPr>
        <xdr:cNvPr id="1027" name="Group 3" descr="Icon images of an airplane, bus, and car." title="Travel Icon Group"/>
        <xdr:cNvGrpSpPr>
          <a:grpSpLocks noChangeAspect="1"/>
        </xdr:cNvGrpSpPr>
      </xdr:nvGrpSpPr>
      <xdr:grpSpPr bwMode="auto">
        <a:xfrm>
          <a:off x="773256" y="138545"/>
          <a:ext cx="1898939" cy="680605"/>
          <a:chOff x="110" y="24"/>
          <a:chExt cx="173" cy="62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reeform 6"/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/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/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/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/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/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reeform 12"/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/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reeform 14"/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reeform 15"/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/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/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/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reeform 19"/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/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Expenses" displayName="Expenses" ref="B13:N16" totalsRowCount="1" headerRowDxfId="15" dataDxfId="14" totalsRowDxfId="13">
  <tableColumns count="13">
    <tableColumn id="1" name="Date" totalsRowLabel="Total" totalsRowDxfId="12"/>
    <tableColumn id="2" name="Description of Expense" totalsRowDxfId="11"/>
    <tableColumn id="3" name="Airfare" totalsRowFunction="sum" totalsRowDxfId="10"/>
    <tableColumn id="4" name="Lodging" totalsRowFunction="sum" totalsRowDxfId="9"/>
    <tableColumn id="5" name="Ground Transportation (Gas, Rental Car, Taxi)" totalsRowFunction="sum" totalsRowDxfId="8"/>
    <tableColumn id="6" name="Meals &amp; Tips" totalsRowFunction="sum" totalsRowDxfId="7"/>
    <tableColumn id="7" name="Conferences and Seminars" totalsRowFunction="sum" totalsRowDxfId="6"/>
    <tableColumn id="8" name="Miles" totalsRowFunction="sum" totalsRowDxfId="5"/>
    <tableColumn id="9" name="Mileage Reimbursement" totalsRowFunction="sum" totalsRowDxfId="4"/>
    <tableColumn id="10" name="Miscellaneous" totalsRowFunction="sum" totalsRowDxfId="3"/>
    <tableColumn id="11" name="Currency Exchange  Rate" totalsRowDxfId="2"/>
    <tableColumn id="12" name="Expense Currency" totalsRowDxfId="1"/>
    <tableColumn id="13" name="Total" totalsRowFunction="sum" totalsRowDxfId="0">
      <calculatedColumnFormula>SUM(Expenses[[#This Row],[Mileage Reimbursement]:[Miscellaneous]],Expenses[[#This Row],[Airfare]:[Conferences and Seminars]])*IF(Expenses[[#This Row],[Currency Exchange  Rate]]&lt;1,1,Expenses[[#This Row],[Currency Exchange  Rate]])</calculatedColumnFormula>
    </tableColumn>
  </tableColumns>
  <tableStyleInfo name="Travel Expense Report" showFirstColumn="0" showLastColumn="1" showRowStripes="1" showColumnStripes="0"/>
  <extLst>
    <ext xmlns:x14="http://schemas.microsoft.com/office/spreadsheetml/2009/9/main" uri="{504A1905-F514-4f6f-8877-14C23A59335A}">
      <x14:table altText="Expenses" altTextSummary="List of expense details such as Date, Description, Airfare, Lodging, Ground Transportation, Meals &amp; Tips, Conferences and Seminars, Miles, Mileage Reimbursement, Miscellaneous, Currency Exchange Rage, Expense Currency, and Total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2:O16"/>
  <sheetViews>
    <sheetView showGridLines="0" tabSelected="1" zoomScaleNormal="100" workbookViewId="0">
      <selection activeCell="C5" sqref="C5:E5"/>
    </sheetView>
  </sheetViews>
  <sheetFormatPr defaultColWidth="11.5" defaultRowHeight="15.75" x14ac:dyDescent="0.25"/>
  <cols>
    <col min="1" max="1" width="1.875" customWidth="1"/>
    <col min="2" max="2" width="11.125" customWidth="1"/>
    <col min="3" max="3" width="14.125" customWidth="1"/>
    <col min="4" max="4" width="9" customWidth="1"/>
    <col min="5" max="5" width="10.5" customWidth="1"/>
    <col min="6" max="6" width="17.125" customWidth="1"/>
    <col min="7" max="7" width="8.25" customWidth="1"/>
    <col min="8" max="8" width="13.625" customWidth="1"/>
    <col min="9" max="9" width="4.75" customWidth="1"/>
    <col min="10" max="10" width="12.75" customWidth="1"/>
    <col min="11" max="11" width="11.125" customWidth="1"/>
    <col min="12" max="12" width="13.125" customWidth="1"/>
    <col min="13" max="13" width="8.5" customWidth="1"/>
    <col min="14" max="14" width="11.125" customWidth="1"/>
    <col min="15" max="15" width="1.625" customWidth="1"/>
  </cols>
  <sheetData>
    <row r="2" spans="2:15" ht="28.7" customHeight="1" x14ac:dyDescent="0.25">
      <c r="B2" s="29"/>
      <c r="C2" s="1"/>
      <c r="D2" s="27"/>
      <c r="E2" s="45" t="s">
        <v>26</v>
      </c>
      <c r="F2" s="45"/>
      <c r="G2" s="45"/>
      <c r="H2" s="45"/>
      <c r="I2" s="45"/>
      <c r="J2" s="28"/>
      <c r="K2" s="28"/>
      <c r="L2" s="28"/>
      <c r="M2" s="28"/>
      <c r="N2" s="28"/>
      <c r="O2" t="s">
        <v>24</v>
      </c>
    </row>
    <row r="3" spans="2:15" x14ac:dyDescent="0.25">
      <c r="B3" s="29"/>
      <c r="C3" s="1"/>
      <c r="D3" s="27"/>
      <c r="E3" s="45"/>
      <c r="F3" s="45"/>
      <c r="G3" s="45"/>
      <c r="H3" s="45"/>
      <c r="I3" s="45"/>
      <c r="J3" s="28"/>
      <c r="K3" s="28"/>
      <c r="L3" s="28"/>
      <c r="M3" s="28"/>
      <c r="N3" s="28"/>
    </row>
    <row r="4" spans="2:15" ht="22.5" customHeight="1" x14ac:dyDescent="0.25">
      <c r="B4" s="8"/>
    </row>
    <row r="5" spans="2:15" ht="15" customHeight="1" x14ac:dyDescent="0.25">
      <c r="B5" s="9" t="s">
        <v>0</v>
      </c>
      <c r="C5" s="40" t="s">
        <v>21</v>
      </c>
      <c r="D5" s="41"/>
      <c r="E5" s="42"/>
      <c r="F5" s="6"/>
      <c r="G5" s="9" t="s">
        <v>4</v>
      </c>
      <c r="H5" s="40" t="s">
        <v>23</v>
      </c>
      <c r="I5" s="43"/>
      <c r="J5" s="10"/>
      <c r="K5" s="9" t="s">
        <v>5</v>
      </c>
      <c r="L5" s="16">
        <v>0.32</v>
      </c>
    </row>
    <row r="6" spans="2:15" ht="6" customHeight="1" x14ac:dyDescent="0.25">
      <c r="B6" s="9"/>
      <c r="C6" s="11"/>
      <c r="D6" s="11"/>
      <c r="E6" s="11"/>
      <c r="F6" s="7"/>
      <c r="G6" s="12"/>
      <c r="H6" s="12"/>
      <c r="I6" s="13"/>
      <c r="J6" s="10"/>
      <c r="K6" s="9"/>
      <c r="L6" s="13"/>
    </row>
    <row r="7" spans="2:15" ht="15" customHeight="1" x14ac:dyDescent="0.25">
      <c r="B7" s="9" t="s">
        <v>2</v>
      </c>
      <c r="C7" s="40" t="s">
        <v>22</v>
      </c>
      <c r="D7" s="41"/>
      <c r="E7" s="42"/>
      <c r="F7" s="6"/>
      <c r="G7" s="9" t="s">
        <v>1</v>
      </c>
      <c r="H7" s="17">
        <v>41363</v>
      </c>
      <c r="I7" s="10"/>
      <c r="J7" s="10"/>
      <c r="K7" s="9" t="s">
        <v>6</v>
      </c>
      <c r="L7" s="16">
        <f>Expenses[[#Totals],[Total]]</f>
        <v>742.5</v>
      </c>
    </row>
    <row r="8" spans="2:15" ht="6" customHeight="1" x14ac:dyDescent="0.25">
      <c r="B8" s="9"/>
      <c r="C8" s="14"/>
      <c r="D8" s="12"/>
      <c r="E8" s="12"/>
      <c r="F8" s="15"/>
      <c r="J8" s="13"/>
      <c r="K8" s="13"/>
      <c r="L8" s="13"/>
      <c r="M8" s="13"/>
    </row>
    <row r="9" spans="2:15" ht="15" customHeight="1" x14ac:dyDescent="0.25">
      <c r="B9" s="9" t="s">
        <v>3</v>
      </c>
      <c r="C9" s="44" t="str">
        <f>IF(MIN(B14:B15)=MAX(B14:B15),TEXT(MIN(B14:B15),"m/d/yy"),"From "&amp;TEXT(MIN(B14:B15),"m/d/yy")&amp;" to "&amp;TEXT(MAX(B14:B15),"m/d/yy"))</f>
        <v>3/12/13</v>
      </c>
      <c r="D9" s="43"/>
      <c r="E9" s="10"/>
      <c r="F9" s="10"/>
      <c r="J9" s="13"/>
      <c r="K9" s="13"/>
      <c r="L9" s="13"/>
      <c r="M9" s="13"/>
    </row>
    <row r="10" spans="2:15" x14ac:dyDescent="0.25">
      <c r="B10" s="4"/>
      <c r="C10" s="3"/>
      <c r="D10" s="2"/>
      <c r="E10" s="2"/>
      <c r="F10" s="7"/>
      <c r="G10" s="5"/>
      <c r="H10" s="5"/>
    </row>
    <row r="12" spans="2:15" s="18" customFormat="1" ht="6" customHeight="1" x14ac:dyDescent="0.25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2:15" ht="36.75" customHeight="1" x14ac:dyDescent="0.25">
      <c r="B13" s="30" t="s">
        <v>7</v>
      </c>
      <c r="C13" s="30" t="s">
        <v>8</v>
      </c>
      <c r="D13" s="30" t="s">
        <v>9</v>
      </c>
      <c r="E13" s="30" t="s">
        <v>10</v>
      </c>
      <c r="F13" s="30" t="s">
        <v>27</v>
      </c>
      <c r="G13" s="30" t="s">
        <v>11</v>
      </c>
      <c r="H13" s="31" t="s">
        <v>12</v>
      </c>
      <c r="I13" s="30" t="s">
        <v>20</v>
      </c>
      <c r="J13" s="30" t="s">
        <v>13</v>
      </c>
      <c r="K13" s="30" t="s">
        <v>14</v>
      </c>
      <c r="L13" s="30" t="s">
        <v>15</v>
      </c>
      <c r="M13" s="32" t="s">
        <v>16</v>
      </c>
      <c r="N13" s="30" t="s">
        <v>19</v>
      </c>
    </row>
    <row r="14" spans="2:15" ht="25.5" x14ac:dyDescent="0.25">
      <c r="B14" s="19">
        <v>41345</v>
      </c>
      <c r="C14" s="20" t="s">
        <v>17</v>
      </c>
      <c r="D14" s="21">
        <v>350</v>
      </c>
      <c r="E14" s="21">
        <v>150</v>
      </c>
      <c r="F14" s="21">
        <v>45</v>
      </c>
      <c r="G14" s="21">
        <v>12</v>
      </c>
      <c r="H14" s="21">
        <v>50</v>
      </c>
      <c r="I14" s="22">
        <v>35</v>
      </c>
      <c r="J14" s="21">
        <f>Expenses[[#This Row],[Miles]]*MileageRate</f>
        <v>11.200000000000001</v>
      </c>
      <c r="K14" s="21"/>
      <c r="L14" s="22">
        <v>1</v>
      </c>
      <c r="M14" s="22" t="s">
        <v>18</v>
      </c>
      <c r="N14" s="21">
        <f>SUM(Expenses[[#This Row],[Mileage Reimbursement]:[Miscellaneous]],Expenses[[#This Row],[Airfare]:[Conferences and Seminars]])*IF(Expenses[[#This Row],[Currency Exchange  Rate]]&lt;1,1,Expenses[[#This Row],[Currency Exchange  Rate]])</f>
        <v>618.20000000000005</v>
      </c>
    </row>
    <row r="15" spans="2:15" x14ac:dyDescent="0.25">
      <c r="B15" s="23">
        <v>41345</v>
      </c>
      <c r="C15" s="24" t="s">
        <v>25</v>
      </c>
      <c r="D15" s="25"/>
      <c r="E15" s="25"/>
      <c r="F15" s="25"/>
      <c r="G15" s="25">
        <v>24.3</v>
      </c>
      <c r="H15" s="25">
        <v>100</v>
      </c>
      <c r="I15" s="26"/>
      <c r="J15" s="25"/>
      <c r="K15" s="25"/>
      <c r="L15" s="26"/>
      <c r="M15" s="26"/>
      <c r="N15" s="25">
        <f>SUM(Expenses[[#This Row],[Mileage Reimbursement]:[Miscellaneous]],Expenses[[#This Row],[Airfare]:[Conferences and Seminars]])*IF(Expenses[[#This Row],[Currency Exchange  Rate]]&lt;1,1,Expenses[[#This Row],[Currency Exchange  Rate]])</f>
        <v>124.3</v>
      </c>
    </row>
    <row r="16" spans="2:15" x14ac:dyDescent="0.25">
      <c r="B16" s="36" t="s">
        <v>19</v>
      </c>
      <c r="C16" s="37"/>
      <c r="D16" s="38">
        <f>SUBTOTAL(109,Expenses[Airfare])</f>
        <v>350</v>
      </c>
      <c r="E16" s="38">
        <f>SUBTOTAL(109,Expenses[Lodging])</f>
        <v>150</v>
      </c>
      <c r="F16" s="38">
        <f>SUBTOTAL(109,Expenses[Ground Transportation (Gas, Rental Car, Taxi)])</f>
        <v>45</v>
      </c>
      <c r="G16" s="38">
        <f>SUBTOTAL(109,Expenses[Meals &amp; Tips])</f>
        <v>36.299999999999997</v>
      </c>
      <c r="H16" s="38">
        <f>SUBTOTAL(109,Expenses[Conferences and Seminars])</f>
        <v>150</v>
      </c>
      <c r="I16" s="36">
        <f>SUBTOTAL(109,Expenses[Miles])</f>
        <v>35</v>
      </c>
      <c r="J16" s="38">
        <f>SUBTOTAL(109,Expenses[Mileage Reimbursement])</f>
        <v>11.200000000000001</v>
      </c>
      <c r="K16" s="38">
        <f>SUBTOTAL(109,Expenses[Miscellaneous])</f>
        <v>0</v>
      </c>
      <c r="L16" s="39"/>
      <c r="M16" s="39"/>
      <c r="N16" s="38">
        <f>SUBTOTAL(109,Expenses[Total])</f>
        <v>742.5</v>
      </c>
    </row>
  </sheetData>
  <mergeCells count="5">
    <mergeCell ref="C5:E5"/>
    <mergeCell ref="H5:I5"/>
    <mergeCell ref="C7:E7"/>
    <mergeCell ref="C9:D9"/>
    <mergeCell ref="E2:I3"/>
  </mergeCells>
  <printOptions horizontalCentered="1"/>
  <pageMargins left="0.25" right="0.25" top="0.75" bottom="0.75" header="0.3" footer="0.3"/>
  <pageSetup scale="7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EEEB2B-A90C-4A7A-A161-39669AE44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Expense Report</vt:lpstr>
      <vt:lpstr>MileageRate</vt:lpstr>
      <vt:lpstr>'Expense Report'!WPrint_TitlesW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</dc:creator>
  <cp:keywords/>
  <cp:lastModifiedBy>‏‏משתמש Windows</cp:lastModifiedBy>
  <dcterms:created xsi:type="dcterms:W3CDTF">2015-07-28T07:20:09Z</dcterms:created>
  <dcterms:modified xsi:type="dcterms:W3CDTF">2020-12-05T22:07:08Z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</Properties>
</file>